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georgeclasses\Sync\Β3Β\Β3Β2\"/>
    </mc:Choice>
  </mc:AlternateContent>
  <xr:revisionPtr revIDLastSave="0" documentId="13_ncr:1_{2198036C-B784-419F-B444-AC039122CA6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Παραγγελία" sheetId="1" r:id="rId1"/>
    <sheet name="Κατάλογος" sheetId="2" r:id="rId2"/>
    <sheet name="Οδηγίες" sheetId="3" r:id="rId3"/>
  </sheets>
  <calcPr calcId="181029"/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E8" i="1"/>
  <c r="E9" i="1"/>
  <c r="E10" i="1"/>
  <c r="E11" i="1"/>
  <c r="E12" i="1"/>
  <c r="E13" i="1"/>
  <c r="E14" i="1"/>
  <c r="D8" i="1"/>
  <c r="D9" i="1"/>
  <c r="D10" i="1"/>
  <c r="D11" i="1"/>
  <c r="D12" i="1"/>
  <c r="D13" i="1"/>
  <c r="D14" i="1"/>
  <c r="E7" i="1"/>
  <c r="F7" i="1"/>
  <c r="D7" i="1"/>
  <c r="G28" i="1"/>
  <c r="F28" i="1"/>
  <c r="E28" i="1"/>
  <c r="D28" i="1"/>
  <c r="G27" i="1"/>
  <c r="F27" i="1"/>
  <c r="E27" i="1"/>
  <c r="D27" i="1"/>
  <c r="G26" i="1"/>
  <c r="F26" i="1"/>
  <c r="E26" i="1"/>
  <c r="D26" i="1"/>
  <c r="G25" i="1"/>
  <c r="F25" i="1"/>
  <c r="E25" i="1"/>
  <c r="D25" i="1"/>
  <c r="G24" i="1"/>
  <c r="F24" i="1"/>
  <c r="E24" i="1"/>
  <c r="D24" i="1"/>
  <c r="G23" i="1"/>
  <c r="F23" i="1"/>
  <c r="E23" i="1"/>
  <c r="D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G15" i="1"/>
</calcChain>
</file>

<file path=xl/sharedStrings.xml><?xml version="1.0" encoding="utf-8"?>
<sst xmlns="http://schemas.openxmlformats.org/spreadsheetml/2006/main" count="80" uniqueCount="59">
  <si>
    <t>Μάθημα: VLOOKUP (ΚΑΤΑΚΟΡΥΦΗ ΑΝΑΖΗΤΗΣΗ)</t>
  </si>
  <si>
    <t>Στόχος: Δίνω έναν κωδικό προϊόντος και η VLOOKUP μου φέρνει όνομα, κατηγορία και τιμή από τον πίνακα 'Κατάλογος'.</t>
  </si>
  <si>
    <t>A) Παράδειγμα (συμπληρωμένο)</t>
  </si>
  <si>
    <t>#</t>
  </si>
  <si>
    <t>Κωδικός</t>
  </si>
  <si>
    <t>Ποσότητα</t>
  </si>
  <si>
    <t>Προϊόν (VLOOKUP)</t>
  </si>
  <si>
    <t>Κατηγορία (VLOOKUP)</t>
  </si>
  <si>
    <t>Τιμή/τεμ (VLOOKUP)</t>
  </si>
  <si>
    <t>Σύνολο (€)</t>
  </si>
  <si>
    <t>Σχόλιο</t>
  </si>
  <si>
    <t>P006</t>
  </si>
  <si>
    <t>P001</t>
  </si>
  <si>
    <t>P002</t>
  </si>
  <si>
    <t>P012</t>
  </si>
  <si>
    <t>P008</t>
  </si>
  <si>
    <t>P014</t>
  </si>
  <si>
    <t>P013</t>
  </si>
  <si>
    <t>P009</t>
  </si>
  <si>
    <t>Σύνολο Παραδείγματος:</t>
  </si>
  <si>
    <t>B) Άσκηση μαθητή (συμπλήρωσε μόνο τα ΜΠΛΕ κελιά)</t>
  </si>
  <si>
    <t>Tip: Σύνταξη VLOOKUP</t>
  </si>
  <si>
    <t>FALSE = ακριβής αντιστοίχιση (βρίσκει μόνο τον ίδιο κωδικό).</t>
  </si>
  <si>
    <t>ΠΙΝΑΚΑΣ ΑΝΑΖΗΤΗΣΗΣ (Lookup Table)</t>
  </si>
  <si>
    <t>Προϊόν</t>
  </si>
  <si>
    <t>Κατηγορία</t>
  </si>
  <si>
    <t>Τιμή/τεμ (€)</t>
  </si>
  <si>
    <t>Τετράδιο Α4 50φ</t>
  </si>
  <si>
    <t>Σχολικά</t>
  </si>
  <si>
    <t>Στυλό μπλε</t>
  </si>
  <si>
    <t>P003</t>
  </si>
  <si>
    <t>Μολύβι HB</t>
  </si>
  <si>
    <t>P004</t>
  </si>
  <si>
    <t>Γόμα</t>
  </si>
  <si>
    <t>P005</t>
  </si>
  <si>
    <t>Χάρακας 30cm</t>
  </si>
  <si>
    <t>USB 32GB</t>
  </si>
  <si>
    <t>Τεχνολογία</t>
  </si>
  <si>
    <t>P007</t>
  </si>
  <si>
    <t>Ακουστικά</t>
  </si>
  <si>
    <t>Ποντίκι USB</t>
  </si>
  <si>
    <t>Καλώδιο USB-C</t>
  </si>
  <si>
    <t>P010</t>
  </si>
  <si>
    <t>Μπαταρίες AA (4τμχ)</t>
  </si>
  <si>
    <t>P011</t>
  </si>
  <si>
    <t>Μπανάνα</t>
  </si>
  <si>
    <t>Τρόφιμα</t>
  </si>
  <si>
    <t>Χυμός πορτοκάλι 250ml</t>
  </si>
  <si>
    <t>Νερό 500ml</t>
  </si>
  <si>
    <t>Κρουασάν</t>
  </si>
  <si>
    <t>P015</t>
  </si>
  <si>
    <t>Μπισκότα</t>
  </si>
  <si>
    <t>Οδηγίες διδασκαλίας (έτοιμες για τον/την καθηγητή/τρια)</t>
  </si>
  <si>
    <t>1) Άνοιξε το φύλλο «Κατάλογος» και δείξε ότι ο Κωδικός είναι η 1η στήλη του πίνακα.
2) Πήγαινε στο φύλλο «Παραγγελία».
   - Στην ενότητα Α (Παράδειγμα) υπάρχουν ήδη κωδικοί και ποσότητες.
   - Οι στήλες Προϊόν/Κατηγορία/Τιμή γεμίζουν με VLOOKUP.
3) Εξήγησε ότι η VLOOKUP ψάχνει στην 1η στήλη του πίνακα (Κωδικός) και επιστρέφει τιμή από άλλη στήλη.
4) Στην ενότητα Β (Άσκηση), οι μαθητές γράφουν μόνο στα ΜΠΛΕ κελιά: Κωδικός &amp; Ποσότητα.
5) Προαιρετική πρόκληση: να αλλάξουν τον πίνακα προσθέτοντας 1 νέο προϊόν και να δουλέψει αμέσως η άσκηση.
Σημείωση: Οι τύποι είναι ήδη έτοιμοι. Μπορείς να τους δείξεις σε ένα κελί (π.χ. D7) και μετά να εξηγήσεις τα ορίσματα.</t>
  </si>
  <si>
    <t>Μικρό κουίζ (5')</t>
  </si>
  <si>
    <t>• Τι σημαίνει το FALSE στο τέλος της VLOOKUP;
• Ποια στήλη πρέπει πάντα να είναι πρώτη μέσα στο table_array;
• Τι θα συμβεί αν γράψω κωδικό που δεν υπάρχει στον κατάλογο;
• Πώς θα φέρω την Τιμή από τον κατάλογο;</t>
  </si>
  <si>
    <t>=VLOOKUP(τι_ψάχνω ;που_το_ψάχνω-πίνακας ;ποια_στήλη_να_εμφανίσω-αριθμός_στήλης ; FALSE)</t>
  </si>
  <si>
    <t>p002</t>
  </si>
  <si>
    <t>p014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</si>
</sst>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rgb="FF1F4E79"/>
      <name val="Calibri"/>
    </font>
    <font>
      <b/>
      <sz val="11"/>
      <color rgb="FFFFFFFF"/>
      <name val="Calibri"/>
    </font>
    <font>
      <b/>
      <sz val="12"/>
      <color rgb="FF1F4E79"/>
      <name val="Calibri"/>
    </font>
    <font>
      <sz val="11"/>
      <color rgb="FF0000FF"/>
      <name val="Calibri"/>
    </font>
    <font>
      <b/>
      <sz val="11"/>
      <name val="Calibri"/>
    </font>
    <font>
      <b/>
      <sz val="11"/>
      <color rgb="FF0061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F2CC"/>
      </patternFill>
    </fill>
    <fill>
      <patternFill patternType="solid">
        <fgColor rgb="FFD9E1F2"/>
      </patternFill>
    </fill>
    <fill>
      <patternFill patternType="solid">
        <fgColor rgb="FFF2F2F2"/>
      </patternFill>
    </fill>
    <fill>
      <patternFill patternType="solid">
        <fgColor rgb="FFE2EFDA"/>
      </patternFill>
    </fill>
    <fill>
      <patternFill patternType="solid">
        <fgColor rgb="FFE7E6E6"/>
      </patternFill>
    </fill>
  </fills>
  <borders count="11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  <border>
      <left/>
      <right/>
      <top style="thin">
        <color rgb="FF9E9E9E"/>
      </top>
      <bottom/>
      <diagonal/>
    </border>
    <border>
      <left/>
      <right style="thin">
        <color rgb="FF9E9E9E"/>
      </right>
      <top style="thin">
        <color rgb="FF9E9E9E"/>
      </top>
      <bottom/>
      <diagonal/>
    </border>
    <border>
      <left/>
      <right/>
      <top style="thin">
        <color rgb="FF9E9E9E"/>
      </top>
      <bottom style="thin">
        <color rgb="FF9E9E9E"/>
      </bottom>
      <diagonal/>
    </border>
    <border>
      <left/>
      <right style="thin">
        <color rgb="FF9E9E9E"/>
      </right>
      <top style="thin">
        <color rgb="FF9E9E9E"/>
      </top>
      <bottom style="thin">
        <color rgb="FF9E9E9E"/>
      </bottom>
      <diagonal/>
    </border>
    <border>
      <left style="thin">
        <color rgb="FF9E9E9E"/>
      </left>
      <right/>
      <top/>
      <bottom/>
      <diagonal/>
    </border>
    <border>
      <left/>
      <right style="thin">
        <color rgb="FF9E9E9E"/>
      </right>
      <top/>
      <bottom/>
      <diagonal/>
    </border>
    <border>
      <left style="thin">
        <color rgb="FF9E9E9E"/>
      </left>
      <right/>
      <top/>
      <bottom style="thin">
        <color rgb="FF9E9E9E"/>
      </bottom>
      <diagonal/>
    </border>
    <border>
      <left/>
      <right/>
      <top/>
      <bottom style="thin">
        <color rgb="FF9E9E9E"/>
      </bottom>
      <diagonal/>
    </border>
    <border>
      <left/>
      <right style="thin">
        <color rgb="FF9E9E9E"/>
      </right>
      <top/>
      <bottom style="thin">
        <color rgb="FF9E9E9E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/>
    </xf>
    <xf numFmtId="2" fontId="0" fillId="5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2" fontId="6" fillId="6" borderId="1" xfId="0" applyNumberFormat="1" applyFont="1" applyFill="1" applyBorder="1" applyAlignment="1">
      <alignment horizontal="right" vertical="center"/>
    </xf>
    <xf numFmtId="0" fontId="0" fillId="5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 applyAlignment="1">
      <alignment horizontal="right" vertical="center"/>
    </xf>
    <xf numFmtId="0" fontId="0" fillId="3" borderId="0" xfId="0" applyFill="1" applyAlignment="1">
      <alignment horizontal="left" vertical="top" wrapText="1"/>
    </xf>
    <xf numFmtId="0" fontId="0" fillId="0" borderId="0" xfId="0"/>
    <xf numFmtId="0" fontId="1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3" fillId="0" borderId="0" xfId="0" applyFont="1" applyAlignment="1">
      <alignment horizontal="left" vertical="center"/>
    </xf>
    <xf numFmtId="0" fontId="0" fillId="3" borderId="0" xfId="0" quotePrefix="1" applyFill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3" borderId="1" xfId="0" applyFill="1" applyBorder="1" applyAlignment="1">
      <alignment horizontal="left" vertical="top" wrapText="1"/>
    </xf>
    <xf numFmtId="0" fontId="3" fillId="0" borderId="0" xfId="0" applyFo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topLeftCell="A7" workbookViewId="0">
      <selection activeCell="D8" sqref="D8"/>
    </sheetView>
  </sheetViews>
  <sheetFormatPr defaultRowHeight="15" x14ac:dyDescent="0.25"/>
  <cols>
    <col min="1" max="1" width="4" customWidth="1"/>
    <col min="2" max="2" width="12" customWidth="1"/>
    <col min="3" max="3" width="10" customWidth="1"/>
    <col min="4" max="4" width="22" customWidth="1"/>
    <col min="5" max="5" width="16" customWidth="1"/>
    <col min="6" max="6" width="14" customWidth="1"/>
    <col min="7" max="7" width="12" customWidth="1"/>
    <col min="8" max="8" width="22" customWidth="1"/>
  </cols>
  <sheetData>
    <row r="1" spans="1:8" ht="25.9" customHeight="1" x14ac:dyDescent="0.25">
      <c r="A1" s="14" t="s">
        <v>0</v>
      </c>
      <c r="B1" s="13"/>
      <c r="C1" s="13"/>
      <c r="D1" s="13"/>
      <c r="E1" s="13"/>
      <c r="F1" s="13"/>
      <c r="G1" s="13"/>
      <c r="H1" s="13"/>
    </row>
    <row r="2" spans="1:8" ht="37.9" customHeight="1" x14ac:dyDescent="0.25">
      <c r="A2" s="12" t="s">
        <v>1</v>
      </c>
      <c r="B2" s="13"/>
      <c r="C2" s="13"/>
      <c r="D2" s="13"/>
      <c r="E2" s="13"/>
      <c r="F2" s="13"/>
      <c r="G2" s="13"/>
      <c r="H2" s="13"/>
    </row>
    <row r="4" spans="1:8" ht="19.899999999999999" customHeight="1" x14ac:dyDescent="0.25">
      <c r="A4" s="18" t="s">
        <v>2</v>
      </c>
      <c r="B4" s="13"/>
      <c r="C4" s="13"/>
      <c r="D4" s="13"/>
      <c r="E4" s="13"/>
      <c r="F4" s="13"/>
      <c r="G4" s="13"/>
      <c r="H4" s="13"/>
    </row>
    <row r="6" spans="1:8" ht="30" x14ac:dyDescent="0.2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</row>
    <row r="7" spans="1:8" x14ac:dyDescent="0.25">
      <c r="A7" s="2">
        <v>1</v>
      </c>
      <c r="B7" s="3"/>
      <c r="C7" s="3"/>
      <c r="D7" s="4" t="str">
        <f>IF(B7="","",VLOOKUP(B7,Κατάλογος!A$4:D$18,2,FALSE))</f>
        <v/>
      </c>
      <c r="E7" s="4" t="str">
        <f>IF(B7="","",VLOOKUP(B7,Κατάλογος!A$4:D$18,3,FALSE))</f>
        <v/>
      </c>
      <c r="F7" s="5" t="str">
        <f>IF(B7="","",VLOOKUP(B7,Κατάλογος!A4:D18,4,FALSE))</f>
        <v/>
      </c>
      <c r="G7" s="5"/>
      <c r="H7" s="6"/>
    </row>
    <row r="8" spans="1:8" x14ac:dyDescent="0.25">
      <c r="A8" s="2">
        <v>2</v>
      </c>
      <c r="B8" s="3" t="s">
        <v>57</v>
      </c>
      <c r="C8" s="3"/>
      <c r="D8" s="4" t="str">
        <f>IF(B8="","",VLOOKUP(B8,Κατάλογος!A$4:D$18,2,FALSE))</f>
        <v>Στυλό μπλε</v>
      </c>
      <c r="E8" s="4" t="str">
        <f>IF(B8="","",VLOOKUP(B8,Κατάλογος!A$4:D$18,3,FALSE))</f>
        <v>Σχολικά</v>
      </c>
      <c r="F8" s="5">
        <f>IF(B8="","",VLOOKUP(B8,Κατάλογος!A5:D19,4,FALSE))</f>
        <v>0.6</v>
      </c>
      <c r="G8" s="5"/>
      <c r="H8" s="6"/>
    </row>
    <row r="9" spans="1:8" x14ac:dyDescent="0.25">
      <c r="A9" s="2">
        <v>3</v>
      </c>
      <c r="B9" s="3"/>
      <c r="C9" s="3"/>
      <c r="D9" s="4" t="str">
        <f>IF(B9="","",VLOOKUP(B9,Κατάλογος!A$4:D$18,2,FALSE))</f>
        <v/>
      </c>
      <c r="E9" s="4" t="str">
        <f>IF(B9="","",VLOOKUP(B9,Κατάλογος!A$4:D$18,3,FALSE))</f>
        <v/>
      </c>
      <c r="F9" s="5" t="str">
        <f>IF(B9="","",VLOOKUP(B9,Κατάλογος!A6:D20,4,FALSE))</f>
        <v/>
      </c>
      <c r="G9" s="5"/>
      <c r="H9" s="6"/>
    </row>
    <row r="10" spans="1:8" x14ac:dyDescent="0.25">
      <c r="A10" s="2">
        <v>4</v>
      </c>
      <c r="B10" s="3"/>
      <c r="C10" s="3"/>
      <c r="D10" s="4" t="str">
        <f>IF(B10="","",VLOOKUP(B10,Κατάλογος!A$4:D$18,2,FALSE))</f>
        <v/>
      </c>
      <c r="E10" s="4" t="str">
        <f>IF(B10="","",VLOOKUP(B10,Κατάλογος!A$4:D$18,3,FALSE))</f>
        <v/>
      </c>
      <c r="F10" s="5" t="str">
        <f>IF(B10="","",VLOOKUP(B10,Κατάλογος!A7:D21,4,FALSE))</f>
        <v/>
      </c>
      <c r="G10" s="5"/>
      <c r="H10" s="6"/>
    </row>
    <row r="11" spans="1:8" x14ac:dyDescent="0.25">
      <c r="A11" s="2">
        <v>5</v>
      </c>
      <c r="B11" s="3" t="s">
        <v>58</v>
      </c>
      <c r="C11" s="3"/>
      <c r="D11" s="4" t="str">
        <f>IF(B11="","",VLOOKUP(B11,Κατάλογος!A$4:D$18,2,FALSE))</f>
        <v>Κρουασάν</v>
      </c>
      <c r="E11" s="4" t="str">
        <f>IF(B11="","",VLOOKUP(B11,Κατάλογος!A$4:D$18,3,FALSE))</f>
        <v>Τρόφιμα</v>
      </c>
      <c r="F11" s="5">
        <f>IF(B11="","",VLOOKUP(B11,Κατάλογος!A8:D22,4,FALSE))</f>
        <v>1.1000000000000001</v>
      </c>
      <c r="G11" s="5"/>
      <c r="H11" s="6"/>
    </row>
    <row r="12" spans="1:8" x14ac:dyDescent="0.25">
      <c r="A12" s="2">
        <v>6</v>
      </c>
      <c r="B12" s="3"/>
      <c r="C12" s="3"/>
      <c r="D12" s="4" t="str">
        <f>IF(B12="","",VLOOKUP(B12,Κατάλογος!A$4:D$18,2,FALSE))</f>
        <v/>
      </c>
      <c r="E12" s="4" t="str">
        <f>IF(B12="","",VLOOKUP(B12,Κατάλογος!A$4:D$18,3,FALSE))</f>
        <v/>
      </c>
      <c r="F12" s="5" t="str">
        <f>IF(B12="","",VLOOKUP(B12,Κατάλογος!A9:D23,4,FALSE))</f>
        <v/>
      </c>
      <c r="G12" s="5"/>
      <c r="H12" s="6"/>
    </row>
    <row r="13" spans="1:8" x14ac:dyDescent="0.25">
      <c r="A13" s="2">
        <v>7</v>
      </c>
      <c r="B13" s="3"/>
      <c r="C13" s="3"/>
      <c r="D13" s="4" t="str">
        <f>IF(B13="","",VLOOKUP(B13,Κατάλογος!A$4:D$18,2,FALSE))</f>
        <v/>
      </c>
      <c r="E13" s="4" t="str">
        <f>IF(B13="","",VLOOKUP(B13,Κατάλογος!A$4:D$18,3,FALSE))</f>
        <v/>
      </c>
      <c r="F13" s="5" t="str">
        <f>IF(B13="","",VLOOKUP(B13,Κατάλογος!A10:D24,4,FALSE))</f>
        <v/>
      </c>
      <c r="G13" s="5"/>
      <c r="H13" s="6"/>
    </row>
    <row r="14" spans="1:8" x14ac:dyDescent="0.25">
      <c r="A14" s="2">
        <v>8</v>
      </c>
      <c r="B14" s="3"/>
      <c r="C14" s="3"/>
      <c r="D14" s="4" t="str">
        <f>IF(B14="","",VLOOKUP(B14,Κατάλογος!A$4:D$18,2,FALSE))</f>
        <v/>
      </c>
      <c r="E14" s="4" t="str">
        <f>IF(B14="","",VLOOKUP(B14,Κατάλογος!A$4:D$18,3,FALSE))</f>
        <v/>
      </c>
      <c r="F14" s="5" t="str">
        <f>IF(B14="","",VLOOKUP(B14,Κατάλογος!A11:D25,4,FALSE))</f>
        <v/>
      </c>
      <c r="G14" s="5"/>
      <c r="H14" s="6"/>
    </row>
    <row r="15" spans="1:8" x14ac:dyDescent="0.25">
      <c r="F15" s="7" t="s">
        <v>19</v>
      </c>
      <c r="G15" s="8">
        <f>SUM(G7:G14)</f>
        <v>0</v>
      </c>
    </row>
    <row r="16" spans="1:8" ht="19.899999999999999" customHeight="1" x14ac:dyDescent="0.25">
      <c r="A16" s="18" t="s">
        <v>20</v>
      </c>
      <c r="B16" s="13"/>
      <c r="C16" s="13"/>
      <c r="D16" s="13"/>
      <c r="E16" s="13"/>
      <c r="F16" s="13"/>
      <c r="G16" s="13"/>
      <c r="H16" s="13"/>
    </row>
    <row r="18" spans="1:8" ht="30" x14ac:dyDescent="0.25">
      <c r="A18" s="1" t="s">
        <v>3</v>
      </c>
      <c r="B18" s="1" t="s">
        <v>4</v>
      </c>
      <c r="C18" s="1" t="s">
        <v>5</v>
      </c>
      <c r="D18" s="1" t="s">
        <v>6</v>
      </c>
      <c r="E18" s="1" t="s">
        <v>7</v>
      </c>
      <c r="F18" s="1" t="s">
        <v>8</v>
      </c>
      <c r="G18" s="1" t="s">
        <v>9</v>
      </c>
      <c r="H18" s="1" t="s">
        <v>10</v>
      </c>
    </row>
    <row r="19" spans="1:8" x14ac:dyDescent="0.25">
      <c r="A19" s="2">
        <v>1</v>
      </c>
      <c r="B19" s="3"/>
      <c r="C19" s="3"/>
      <c r="D19" s="9" t="str">
        <f>IFERROR(VLOOKUP(B19,Κατάλογος!$A$4:$D$18,2,FALSE),"")</f>
        <v/>
      </c>
      <c r="E19" s="9" t="str">
        <f>IFERROR(VLOOKUP(B19,Κατάλογος!$A$4:$D$18,3,FALSE),"")</f>
        <v/>
      </c>
      <c r="F19" s="5" t="str">
        <f>IFERROR(VLOOKUP(B19,Κατάλογος!$A$4:$D$18,4,FALSE),"")</f>
        <v/>
      </c>
      <c r="G19" s="5" t="str">
        <f t="shared" ref="G19:G28" si="0">IF(OR(B19="",C19=""),"",F19*C19)</f>
        <v/>
      </c>
      <c r="H19" s="6"/>
    </row>
    <row r="20" spans="1:8" x14ac:dyDescent="0.25">
      <c r="A20" s="2">
        <v>2</v>
      </c>
      <c r="B20" s="3"/>
      <c r="C20" s="3"/>
      <c r="D20" s="9" t="str">
        <f>IFERROR(VLOOKUP(B20,Κατάλογος!$A$4:$D$18,2,FALSE),"")</f>
        <v/>
      </c>
      <c r="E20" s="9" t="str">
        <f>IFERROR(VLOOKUP(B20,Κατάλογος!$A$4:$D$18,3,FALSE),"")</f>
        <v/>
      </c>
      <c r="F20" s="5" t="str">
        <f>IFERROR(VLOOKUP(B20,Κατάλογος!$A$4:$D$18,4,FALSE),"")</f>
        <v/>
      </c>
      <c r="G20" s="5" t="str">
        <f t="shared" si="0"/>
        <v/>
      </c>
      <c r="H20" s="6"/>
    </row>
    <row r="21" spans="1:8" x14ac:dyDescent="0.25">
      <c r="A21" s="2">
        <v>3</v>
      </c>
      <c r="B21" s="3"/>
      <c r="C21" s="3"/>
      <c r="D21" s="9" t="str">
        <f>IFERROR(VLOOKUP(B21,Κατάλογος!$A$4:$D$18,2,FALSE),"")</f>
        <v/>
      </c>
      <c r="E21" s="9" t="str">
        <f>IFERROR(VLOOKUP(B21,Κατάλογος!$A$4:$D$18,3,FALSE),"")</f>
        <v/>
      </c>
      <c r="F21" s="5" t="str">
        <f>IFERROR(VLOOKUP(B21,Κατάλογος!$A$4:$D$18,4,FALSE),"")</f>
        <v/>
      </c>
      <c r="G21" s="5" t="str">
        <f t="shared" si="0"/>
        <v/>
      </c>
      <c r="H21" s="6"/>
    </row>
    <row r="22" spans="1:8" x14ac:dyDescent="0.25">
      <c r="A22" s="2">
        <v>4</v>
      </c>
      <c r="B22" s="3"/>
      <c r="C22" s="3"/>
      <c r="D22" s="9" t="str">
        <f>IFERROR(VLOOKUP(B22,Κατάλογος!$A$4:$D$18,2,FALSE),"")</f>
        <v/>
      </c>
      <c r="E22" s="9" t="str">
        <f>IFERROR(VLOOKUP(B22,Κατάλογος!$A$4:$D$18,3,FALSE),"")</f>
        <v/>
      </c>
      <c r="F22" s="5" t="str">
        <f>IFERROR(VLOOKUP(B22,Κατάλογος!$A$4:$D$18,4,FALSE),"")</f>
        <v/>
      </c>
      <c r="G22" s="5" t="str">
        <f t="shared" si="0"/>
        <v/>
      </c>
      <c r="H22" s="6"/>
    </row>
    <row r="23" spans="1:8" x14ac:dyDescent="0.25">
      <c r="A23" s="2">
        <v>5</v>
      </c>
      <c r="B23" s="3"/>
      <c r="C23" s="3"/>
      <c r="D23" s="9" t="str">
        <f>IFERROR(VLOOKUP(B23,Κατάλογος!$A$4:$D$18,2,FALSE),"")</f>
        <v/>
      </c>
      <c r="E23" s="9" t="str">
        <f>IFERROR(VLOOKUP(B23,Κατάλογος!$A$4:$D$18,3,FALSE),"")</f>
        <v/>
      </c>
      <c r="F23" s="5" t="str">
        <f>IFERROR(VLOOKUP(B23,Κατάλογος!$A$4:$D$18,4,FALSE),"")</f>
        <v/>
      </c>
      <c r="G23" s="5" t="str">
        <f t="shared" si="0"/>
        <v/>
      </c>
      <c r="H23" s="6"/>
    </row>
    <row r="24" spans="1:8" x14ac:dyDescent="0.25">
      <c r="A24" s="2">
        <v>6</v>
      </c>
      <c r="B24" s="3"/>
      <c r="C24" s="3"/>
      <c r="D24" s="9" t="str">
        <f>IFERROR(VLOOKUP(B24,Κατάλογος!$A$4:$D$18,2,FALSE),"")</f>
        <v/>
      </c>
      <c r="E24" s="9" t="str">
        <f>IFERROR(VLOOKUP(B24,Κατάλογος!$A$4:$D$18,3,FALSE),"")</f>
        <v/>
      </c>
      <c r="F24" s="5" t="str">
        <f>IFERROR(VLOOKUP(B24,Κατάλογος!$A$4:$D$18,4,FALSE),"")</f>
        <v/>
      </c>
      <c r="G24" s="5" t="str">
        <f t="shared" si="0"/>
        <v/>
      </c>
      <c r="H24" s="6"/>
    </row>
    <row r="25" spans="1:8" x14ac:dyDescent="0.25">
      <c r="A25" s="2">
        <v>7</v>
      </c>
      <c r="B25" s="3"/>
      <c r="C25" s="3"/>
      <c r="D25" s="9" t="str">
        <f>IFERROR(VLOOKUP(B25,Κατάλογος!$A$4:$D$18,2,FALSE),"")</f>
        <v/>
      </c>
      <c r="E25" s="9" t="str">
        <f>IFERROR(VLOOKUP(B25,Κατάλογος!$A$4:$D$18,3,FALSE),"")</f>
        <v/>
      </c>
      <c r="F25" s="5" t="str">
        <f>IFERROR(VLOOKUP(B25,Κατάλογος!$A$4:$D$18,4,FALSE),"")</f>
        <v/>
      </c>
      <c r="G25" s="5" t="str">
        <f t="shared" si="0"/>
        <v/>
      </c>
      <c r="H25" s="6"/>
    </row>
    <row r="26" spans="1:8" x14ac:dyDescent="0.25">
      <c r="A26" s="2">
        <v>8</v>
      </c>
      <c r="B26" s="3"/>
      <c r="C26" s="3"/>
      <c r="D26" s="9" t="str">
        <f>IFERROR(VLOOKUP(B26,Κατάλογος!$A$4:$D$18,2,FALSE),"")</f>
        <v/>
      </c>
      <c r="E26" s="9" t="str">
        <f>IFERROR(VLOOKUP(B26,Κατάλογος!$A$4:$D$18,3,FALSE),"")</f>
        <v/>
      </c>
      <c r="F26" s="5" t="str">
        <f>IFERROR(VLOOKUP(B26,Κατάλογος!$A$4:$D$18,4,FALSE),"")</f>
        <v/>
      </c>
      <c r="G26" s="5" t="str">
        <f t="shared" si="0"/>
        <v/>
      </c>
      <c r="H26" s="6"/>
    </row>
    <row r="27" spans="1:8" x14ac:dyDescent="0.25">
      <c r="A27" s="2">
        <v>9</v>
      </c>
      <c r="B27" s="3"/>
      <c r="C27" s="3"/>
      <c r="D27" s="9" t="str">
        <f>IFERROR(VLOOKUP(B27,Κατάλογος!$A$4:$D$18,2,FALSE),"")</f>
        <v/>
      </c>
      <c r="E27" s="9" t="str">
        <f>IFERROR(VLOOKUP(B27,Κατάλογος!$A$4:$D$18,3,FALSE),"")</f>
        <v/>
      </c>
      <c r="F27" s="5" t="str">
        <f>IFERROR(VLOOKUP(B27,Κατάλογος!$A$4:$D$18,4,FALSE),"")</f>
        <v/>
      </c>
      <c r="G27" s="5" t="str">
        <f t="shared" si="0"/>
        <v/>
      </c>
      <c r="H27" s="6"/>
    </row>
    <row r="28" spans="1:8" ht="18" customHeight="1" x14ac:dyDescent="0.25">
      <c r="A28" s="15" t="s">
        <v>21</v>
      </c>
      <c r="B28" s="16"/>
      <c r="C28" s="17"/>
      <c r="D28" s="9" t="str">
        <f>IFERROR(VLOOKUP(B28,Κατάλογος!$A$4:$D$18,2,FALSE),"")</f>
        <v/>
      </c>
      <c r="E28" s="9" t="str">
        <f>IFERROR(VLOOKUP(B28,Κατάλογος!$A$4:$D$18,3,FALSE),"")</f>
        <v/>
      </c>
      <c r="F28" s="5" t="str">
        <f>IFERROR(VLOOKUP(B28,Κατάλογος!$A$4:$D$18,4,FALSE),"")</f>
        <v/>
      </c>
      <c r="G28" s="5" t="str">
        <f t="shared" si="0"/>
        <v/>
      </c>
      <c r="H28" s="6"/>
    </row>
    <row r="29" spans="1:8" ht="22.15" customHeight="1" x14ac:dyDescent="0.25">
      <c r="A29" s="19" t="s">
        <v>56</v>
      </c>
      <c r="B29" s="13"/>
      <c r="C29" s="13"/>
      <c r="D29" s="13"/>
      <c r="E29" s="13"/>
      <c r="F29" s="13"/>
      <c r="G29" s="13"/>
      <c r="H29" s="13"/>
    </row>
    <row r="30" spans="1:8" ht="18" customHeight="1" x14ac:dyDescent="0.25">
      <c r="A30" s="12" t="s">
        <v>22</v>
      </c>
      <c r="B30" s="13"/>
      <c r="C30" s="13"/>
      <c r="D30" s="13"/>
      <c r="E30" s="13"/>
      <c r="F30" s="13"/>
      <c r="G30" s="13"/>
      <c r="H30" s="13"/>
    </row>
  </sheetData>
  <mergeCells count="7">
    <mergeCell ref="A2:H2"/>
    <mergeCell ref="A1:H1"/>
    <mergeCell ref="A28:C28"/>
    <mergeCell ref="A4:H4"/>
    <mergeCell ref="A30:H30"/>
    <mergeCell ref="A29:H29"/>
    <mergeCell ref="A16:H1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>
      <pane ySplit="3" topLeftCell="A4" activePane="bottomLeft" state="frozen"/>
      <selection pane="bottomLeft" activeCell="A5" sqref="A5:D19"/>
    </sheetView>
  </sheetViews>
  <sheetFormatPr defaultRowHeight="15" x14ac:dyDescent="0.25"/>
  <cols>
    <col min="1" max="1" width="12" customWidth="1"/>
    <col min="2" max="2" width="22" customWidth="1"/>
    <col min="3" max="3" width="14" customWidth="1"/>
    <col min="4" max="4" width="12" customWidth="1"/>
  </cols>
  <sheetData>
    <row r="1" spans="1:4" ht="21" x14ac:dyDescent="0.25">
      <c r="A1" s="14" t="s">
        <v>23</v>
      </c>
      <c r="B1" s="13"/>
      <c r="C1" s="13"/>
      <c r="D1" s="13"/>
    </row>
    <row r="3" spans="1:4" x14ac:dyDescent="0.25">
      <c r="A3" s="1" t="s">
        <v>4</v>
      </c>
      <c r="B3" s="1" t="s">
        <v>24</v>
      </c>
      <c r="C3" s="1" t="s">
        <v>25</v>
      </c>
      <c r="D3" s="1" t="s">
        <v>26</v>
      </c>
    </row>
    <row r="4" spans="1:4" x14ac:dyDescent="0.25">
      <c r="A4" s="10" t="s">
        <v>12</v>
      </c>
      <c r="B4" s="10" t="s">
        <v>27</v>
      </c>
      <c r="C4" s="10" t="s">
        <v>28</v>
      </c>
      <c r="D4" s="11">
        <v>1.3</v>
      </c>
    </row>
    <row r="5" spans="1:4" x14ac:dyDescent="0.25">
      <c r="A5" s="10" t="s">
        <v>13</v>
      </c>
      <c r="B5" s="10" t="s">
        <v>29</v>
      </c>
      <c r="C5" s="10" t="s">
        <v>28</v>
      </c>
      <c r="D5" s="11">
        <v>0.6</v>
      </c>
    </row>
    <row r="6" spans="1:4" x14ac:dyDescent="0.25">
      <c r="A6" s="10" t="s">
        <v>30</v>
      </c>
      <c r="B6" s="10" t="s">
        <v>31</v>
      </c>
      <c r="C6" s="10" t="s">
        <v>28</v>
      </c>
      <c r="D6" s="11">
        <v>0.45</v>
      </c>
    </row>
    <row r="7" spans="1:4" x14ac:dyDescent="0.25">
      <c r="A7" s="10" t="s">
        <v>32</v>
      </c>
      <c r="B7" s="10" t="s">
        <v>33</v>
      </c>
      <c r="C7" s="10" t="s">
        <v>28</v>
      </c>
      <c r="D7" s="11">
        <v>0.5</v>
      </c>
    </row>
    <row r="8" spans="1:4" x14ac:dyDescent="0.25">
      <c r="A8" s="10" t="s">
        <v>34</v>
      </c>
      <c r="B8" s="10" t="s">
        <v>35</v>
      </c>
      <c r="C8" s="10" t="s">
        <v>28</v>
      </c>
      <c r="D8" s="11">
        <v>0.9</v>
      </c>
    </row>
    <row r="9" spans="1:4" x14ac:dyDescent="0.25">
      <c r="A9" s="10" t="s">
        <v>11</v>
      </c>
      <c r="B9" s="10" t="s">
        <v>36</v>
      </c>
      <c r="C9" s="10" t="s">
        <v>37</v>
      </c>
      <c r="D9" s="11">
        <v>7.9</v>
      </c>
    </row>
    <row r="10" spans="1:4" x14ac:dyDescent="0.25">
      <c r="A10" s="10" t="s">
        <v>38</v>
      </c>
      <c r="B10" s="10" t="s">
        <v>39</v>
      </c>
      <c r="C10" s="10" t="s">
        <v>37</v>
      </c>
      <c r="D10" s="11">
        <v>9.5</v>
      </c>
    </row>
    <row r="11" spans="1:4" x14ac:dyDescent="0.25">
      <c r="A11" s="10" t="s">
        <v>15</v>
      </c>
      <c r="B11" s="10" t="s">
        <v>40</v>
      </c>
      <c r="C11" s="10" t="s">
        <v>37</v>
      </c>
      <c r="D11" s="11">
        <v>6.8</v>
      </c>
    </row>
    <row r="12" spans="1:4" x14ac:dyDescent="0.25">
      <c r="A12" s="10" t="s">
        <v>18</v>
      </c>
      <c r="B12" s="10" t="s">
        <v>41</v>
      </c>
      <c r="C12" s="10" t="s">
        <v>37</v>
      </c>
      <c r="D12" s="11">
        <v>4.2</v>
      </c>
    </row>
    <row r="13" spans="1:4" x14ac:dyDescent="0.25">
      <c r="A13" s="10" t="s">
        <v>42</v>
      </c>
      <c r="B13" s="10" t="s">
        <v>43</v>
      </c>
      <c r="C13" s="10" t="s">
        <v>37</v>
      </c>
      <c r="D13" s="11">
        <v>3.6</v>
      </c>
    </row>
    <row r="14" spans="1:4" x14ac:dyDescent="0.25">
      <c r="A14" s="10" t="s">
        <v>44</v>
      </c>
      <c r="B14" s="10" t="s">
        <v>45</v>
      </c>
      <c r="C14" s="10" t="s">
        <v>46</v>
      </c>
      <c r="D14" s="11">
        <v>0.35</v>
      </c>
    </row>
    <row r="15" spans="1:4" x14ac:dyDescent="0.25">
      <c r="A15" s="10" t="s">
        <v>14</v>
      </c>
      <c r="B15" s="10" t="s">
        <v>47</v>
      </c>
      <c r="C15" s="10" t="s">
        <v>46</v>
      </c>
      <c r="D15" s="11">
        <v>0.95</v>
      </c>
    </row>
    <row r="16" spans="1:4" x14ac:dyDescent="0.25">
      <c r="A16" s="10" t="s">
        <v>17</v>
      </c>
      <c r="B16" s="10" t="s">
        <v>48</v>
      </c>
      <c r="C16" s="10" t="s">
        <v>46</v>
      </c>
      <c r="D16" s="11">
        <v>0.4</v>
      </c>
    </row>
    <row r="17" spans="1:4" x14ac:dyDescent="0.25">
      <c r="A17" s="10" t="s">
        <v>16</v>
      </c>
      <c r="B17" s="10" t="s">
        <v>49</v>
      </c>
      <c r="C17" s="10" t="s">
        <v>46</v>
      </c>
      <c r="D17" s="11">
        <v>1.1000000000000001</v>
      </c>
    </row>
    <row r="18" spans="1:4" x14ac:dyDescent="0.25">
      <c r="A18" s="10" t="s">
        <v>50</v>
      </c>
      <c r="B18" s="10" t="s">
        <v>51</v>
      </c>
      <c r="C18" s="10" t="s">
        <v>46</v>
      </c>
      <c r="D18" s="11">
        <v>1.25</v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workbookViewId="0">
      <selection sqref="A1:F1"/>
    </sheetView>
  </sheetViews>
  <sheetFormatPr defaultRowHeight="15" x14ac:dyDescent="0.25"/>
  <cols>
    <col min="1" max="6" width="18" customWidth="1"/>
  </cols>
  <sheetData>
    <row r="1" spans="1:6" ht="21" x14ac:dyDescent="0.25">
      <c r="A1" s="14" t="s">
        <v>52</v>
      </c>
      <c r="B1" s="13"/>
      <c r="C1" s="13"/>
      <c r="D1" s="13"/>
      <c r="E1" s="13"/>
      <c r="F1" s="13"/>
    </row>
    <row r="3" spans="1:6" ht="220.15" customHeight="1" x14ac:dyDescent="0.25">
      <c r="A3" s="28" t="s">
        <v>53</v>
      </c>
      <c r="B3" s="21"/>
      <c r="C3" s="21"/>
      <c r="D3" s="21"/>
      <c r="E3" s="21"/>
      <c r="F3" s="22"/>
    </row>
    <row r="4" spans="1:6" ht="18" customHeight="1" x14ac:dyDescent="0.25">
      <c r="A4" s="23"/>
      <c r="B4" s="13"/>
      <c r="C4" s="13"/>
      <c r="D4" s="13"/>
      <c r="E4" s="13"/>
      <c r="F4" s="24"/>
    </row>
    <row r="5" spans="1:6" ht="18" customHeight="1" x14ac:dyDescent="0.25">
      <c r="A5" s="23"/>
      <c r="B5" s="13"/>
      <c r="C5" s="13"/>
      <c r="D5" s="13"/>
      <c r="E5" s="13"/>
      <c r="F5" s="24"/>
    </row>
    <row r="6" spans="1:6" ht="18" customHeight="1" x14ac:dyDescent="0.25">
      <c r="A6" s="23"/>
      <c r="B6" s="13"/>
      <c r="C6" s="13"/>
      <c r="D6" s="13"/>
      <c r="E6" s="13"/>
      <c r="F6" s="24"/>
    </row>
    <row r="7" spans="1:6" ht="18" customHeight="1" x14ac:dyDescent="0.25">
      <c r="A7" s="23"/>
      <c r="B7" s="13"/>
      <c r="C7" s="13"/>
      <c r="D7" s="13"/>
      <c r="E7" s="13"/>
      <c r="F7" s="24"/>
    </row>
    <row r="8" spans="1:6" ht="18" customHeight="1" x14ac:dyDescent="0.25">
      <c r="A8" s="23"/>
      <c r="B8" s="13"/>
      <c r="C8" s="13"/>
      <c r="D8" s="13"/>
      <c r="E8" s="13"/>
      <c r="F8" s="24"/>
    </row>
    <row r="9" spans="1:6" ht="18" customHeight="1" x14ac:dyDescent="0.25">
      <c r="A9" s="23"/>
      <c r="B9" s="13"/>
      <c r="C9" s="13"/>
      <c r="D9" s="13"/>
      <c r="E9" s="13"/>
      <c r="F9" s="24"/>
    </row>
    <row r="10" spans="1:6" ht="18" customHeight="1" x14ac:dyDescent="0.25">
      <c r="A10" s="23"/>
      <c r="B10" s="13"/>
      <c r="C10" s="13"/>
      <c r="D10" s="13"/>
      <c r="E10" s="13"/>
      <c r="F10" s="24"/>
    </row>
    <row r="11" spans="1:6" ht="18" customHeight="1" x14ac:dyDescent="0.25">
      <c r="A11" s="23"/>
      <c r="B11" s="13"/>
      <c r="C11" s="13"/>
      <c r="D11" s="13"/>
      <c r="E11" s="13"/>
      <c r="F11" s="24"/>
    </row>
    <row r="12" spans="1:6" ht="18" customHeight="1" x14ac:dyDescent="0.25">
      <c r="A12" s="23"/>
      <c r="B12" s="13"/>
      <c r="C12" s="13"/>
      <c r="D12" s="13"/>
      <c r="E12" s="13"/>
      <c r="F12" s="24"/>
    </row>
    <row r="13" spans="1:6" ht="18" customHeight="1" x14ac:dyDescent="0.25">
      <c r="A13" s="23"/>
      <c r="B13" s="13"/>
      <c r="C13" s="13"/>
      <c r="D13" s="13"/>
      <c r="E13" s="13"/>
      <c r="F13" s="24"/>
    </row>
    <row r="14" spans="1:6" ht="18" customHeight="1" x14ac:dyDescent="0.25">
      <c r="A14" s="23"/>
      <c r="B14" s="13"/>
      <c r="C14" s="13"/>
      <c r="D14" s="13"/>
      <c r="E14" s="13"/>
      <c r="F14" s="24"/>
    </row>
    <row r="15" spans="1:6" ht="18" customHeight="1" x14ac:dyDescent="0.25">
      <c r="A15" s="25"/>
      <c r="B15" s="26"/>
      <c r="C15" s="26"/>
      <c r="D15" s="26"/>
      <c r="E15" s="26"/>
      <c r="F15" s="27"/>
    </row>
    <row r="16" spans="1:6" ht="18" customHeight="1" x14ac:dyDescent="0.25"/>
    <row r="17" spans="1:6" ht="18" customHeight="1" x14ac:dyDescent="0.25">
      <c r="A17" s="29" t="s">
        <v>54</v>
      </c>
      <c r="B17" s="13"/>
      <c r="C17" s="13"/>
      <c r="D17" s="13"/>
      <c r="E17" s="13"/>
      <c r="F17" s="13"/>
    </row>
    <row r="18" spans="1:6" ht="18" customHeight="1" x14ac:dyDescent="0.25">
      <c r="A18" s="20" t="s">
        <v>55</v>
      </c>
      <c r="B18" s="21"/>
      <c r="C18" s="21"/>
      <c r="D18" s="21"/>
      <c r="E18" s="21"/>
      <c r="F18" s="22"/>
    </row>
    <row r="19" spans="1:6" ht="18" customHeight="1" x14ac:dyDescent="0.25">
      <c r="A19" s="23"/>
      <c r="B19" s="13"/>
      <c r="C19" s="13"/>
      <c r="D19" s="13"/>
      <c r="E19" s="13"/>
      <c r="F19" s="24"/>
    </row>
    <row r="20" spans="1:6" ht="18" customHeight="1" x14ac:dyDescent="0.25">
      <c r="A20" s="23"/>
      <c r="B20" s="13"/>
      <c r="C20" s="13"/>
      <c r="D20" s="13"/>
      <c r="E20" s="13"/>
      <c r="F20" s="24"/>
    </row>
    <row r="21" spans="1:6" ht="18" customHeight="1" x14ac:dyDescent="0.25">
      <c r="A21" s="23"/>
      <c r="B21" s="13"/>
      <c r="C21" s="13"/>
      <c r="D21" s="13"/>
      <c r="E21" s="13"/>
      <c r="F21" s="24"/>
    </row>
    <row r="22" spans="1:6" ht="18" customHeight="1" x14ac:dyDescent="0.25">
      <c r="A22" s="25"/>
      <c r="B22" s="26"/>
      <c r="C22" s="26"/>
      <c r="D22" s="26"/>
      <c r="E22" s="26"/>
      <c r="F22" s="27"/>
    </row>
  </sheetData>
  <mergeCells count="4">
    <mergeCell ref="A18:F22"/>
    <mergeCell ref="A3:F15"/>
    <mergeCell ref="A1:F1"/>
    <mergeCell ref="A17:F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Παραγγελία</vt:lpstr>
      <vt:lpstr>Κατάλογος</vt:lpstr>
      <vt:lpstr>Οδηγίες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kgeorgeclasses</cp:lastModifiedBy>
  <dcterms:created xsi:type="dcterms:W3CDTF">2026-01-23T09:02:53Z</dcterms:created>
  <dcterms:modified xsi:type="dcterms:W3CDTF">2026-02-13T10:20:31Z</dcterms:modified>
</cp:coreProperties>
</file>